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59" i="4" l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F252" i="4" s="1"/>
  <c r="E253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F208" i="4" s="1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0" i="4" l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<sst xmlns="http://schemas.openxmlformats.org/spreadsheetml/2006/main" count="3006" uniqueCount="497">
  <si>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</si>
  <si>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</si>
  <si>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</si>
  <si>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</si>
  <si>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</si>
  <si>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</si>
  <si>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</si>
  <si>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</si>
  <si>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</si>
  <si>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</si>
  <si>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</si>
  <si>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</si>
  <si>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</si>
  <si>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</si>
  <si>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</si>
  <si>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</si>
  <si>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</si>
  <si>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</si>
  <si>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</si>
  <si>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</si>
  <si>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</si>
  <si>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</si>
  <si>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</si>
  <si>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</si>
  <si>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</si>
  <si>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</si>
  <si>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</si>
  <si>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</si>
  <si>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</si>
  <si>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</si>
  <si>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</si>
  <si>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</si>
  <si>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</si>
  <si>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</si>
  <si>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</si>
  <si>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</si>
  <si>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</si>
  <si>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</si>
  <si>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</si>
  <si>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</si>
  <si>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</si>
  <si>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</si>
  <si>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</si>
  <si>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</si>
  <si>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</si>
  <si>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</si>
  <si>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</si>
  <si>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</si>
  <si>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</si>
  <si>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</si>
  <si>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</si>
  <si>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</si>
  <si>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</si>
  <si>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</si>
  <si>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</si>
  <si>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</si>
  <si>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</si>
  <si>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</si>
  <si>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</si>
  <si>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</si>
  <si>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</si>
  <si>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</si>
  <si>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</si>
  <si>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</si>
  <si>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</si>
  <si>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</si>
  <si>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</si>
  <si>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</si>
  <si>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</si>
  <si>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</si>
  <si>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</si>
  <si>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</si>
  <si>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</si>
  <si>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</si>
  <si>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</si>
  <si>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</si>
  <si>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</si>
  <si>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</si>
  <si>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</si>
  <si>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</si>
  <si>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</si>
  <si>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</si>
  <si>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</si>
  <si>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</si>
  <si>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</si>
  <si>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</si>
  <si>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</si>
  <si>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</si>
  <si>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</si>
  <si>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</si>
  <si>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</si>
  <si>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</si>
  <si>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</si>
  <si>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</si>
  <si>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</si>
  <si>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</si>
  <si>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</si>
  <si>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</si>
  <si>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</si>
  <si>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</si>
  <si>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</si>
  <si>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</si>
  <si>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</si>
  <si>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</si>
  <si>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</si>
  <si>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</si>
  <si>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</si>
  <si>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</si>
  <si>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</si>
  <si>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</si>
  <si>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</si>
  <si>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</si>
  <si>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</si>
  <si>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</si>
  <si>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</si>
  <si>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</si>
  <si>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</si>
  <si>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</si>
  <si>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</si>
  <si>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</si>
  <si>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</si>
  <si>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</si>
  <si>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</si>
  <si>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</si>
  <si>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</si>
  <si>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</si>
  <si>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</si>
  <si>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</si>
  <si>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</si>
  <si>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</si>
  <si>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</si>
  <si>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</si>
  <si>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</si>
  <si>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</si>
  <si>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</si>
  <si>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</si>
  <si>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</si>
  <si>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</si>
  <si>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</si>
  <si>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</si>
  <si>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</si>
  <si>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</si>
  <si>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</si>
  <si>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</si>
  <si>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</si>
  <si>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</si>
  <si>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</si>
  <si>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</si>
  <si>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</si>
  <si>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</si>
  <si>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</si>
  <si>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</si>
  <si>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</si>
  <si>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</si>
  <si>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</si>
  <si>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</si>
  <si>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</si>
  <si>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</si>
  <si>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</si>
  <si>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</si>
  <si>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</si>
  <si>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</si>
  <si>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</si>
  <si>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</si>
  <si>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</si>
  <si>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</si>
  <si>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</si>
  <si>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</si>
  <si>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</si>
  <si>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</si>
  <si>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</si>
  <si>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</si>
  <si>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</si>
  <si>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</si>
  <si>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</si>
  <si>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</si>
  <si>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</si>
  <si>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</si>
  <si>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</si>
  <si>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</si>
  <si>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</si>
  <si>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</si>
  <si>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</si>
  <si>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</si>
  <si>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</si>
  <si>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</si>
  <si>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</si>
  <si>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</si>
  <si>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</si>
  <si>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</si>
  <si>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</si>
  <si>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</si>
  <si>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</si>
  <si>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</si>
  <si>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</si>
  <si>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</si>
  <si>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</si>
  <si>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</si>
  <si>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</si>
  <si>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</si>
  <si>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</si>
  <si>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</si>
  <si>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</si>
  <si>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</si>
  <si>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</si>
  <si>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</si>
  <si>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</si>
  <si>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</si>
  <si>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</si>
  <si>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</si>
  <si>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</si>
  <si>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</si>
  <si>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</si>
  <si>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</si>
  <si>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</si>
  <si>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</si>
  <si>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</si>
  <si>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</si>
  <si>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</si>
  <si>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</si>
  <si>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</si>
  <si>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</si>
  <si>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</si>
  <si>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</si>
  <si>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</si>
  <si>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</si>
  <si>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</si>
  <si>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</si>
  <si>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</si>
  <si>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</si>
  <si>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</si>
  <si>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</si>
  <si>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</si>
  <si>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</si>
  <si>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</si>
  <si>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</si>
  <si>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</si>
  <si>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</si>
  <si>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</si>
  <si>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</si>
  <si>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</si>
  <si>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</si>
  <si>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</si>
  <si>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</si>
  <si>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</si>
  <si>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</si>
  <si>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</si>
  <si>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</si>
  <si>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</si>
  <si>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</si>
  <si>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</si>
  <si>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</si>
  <si>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</si>
  <si>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</si>
  <si>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</si>
  <si>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</si>
  <si>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</si>
  <si>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</si>
  <si>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</si>
  <si>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</si>
  <si>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</si>
  <si>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</si>
  <si>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</si>
  <si>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</si>
  <si>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</si>
  <si>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</si>
  <si>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</si>
  <si>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</si>
  <si>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</si>
  <si>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</si>
  <si>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</si>
  <si>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</si>
  <si>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</si>
  <si>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</si>
  <si>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</si>
  <si>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</si>
  <si>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</si>
  <si>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</si>
  <si>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</si>
  <si>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</si>
  <si>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</si>
  <si>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</si>
  <si>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</si>
  <si>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</si>
  <si>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</si>
  <si>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</si>
  <si>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</si>
  <si>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</si>
  <si>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</si>
  <si>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</si>
  <si>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</si>
  <si>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</si>
  <si>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</si>
  <si>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</si>
  <si>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</si>
  <si>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</si>
  <si>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</si>
  <si>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</si>
  <si>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</si>
  <si>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</si>
  <si>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</si>
  <si>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</si>
  <si>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</si>
  <si>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</si>
  <si>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</si>
  <si>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</si>
  <si>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</si>
  <si>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</si>
  <si>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</si>
  <si>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</si>
  <si>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</si>
  <si>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</si>
  <si>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</si>
  <si>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</si>
  <si>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</si>
  <si>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</si>
  <si>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</si>
  <si>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</si>
  <si>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</si>
  <si>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</si>
  <si>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</si>
  <si>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</si>
  <si>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</si>
  <si>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</si>
  <si>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</si>
  <si>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</si>
  <si>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</si>
  <si>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</si>
  <si>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</si>
  <si>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</si>
  <si>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</si>
  <si>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</si>
  <si>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</si>
  <si>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</si>
  <si>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</si>
  <si>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</si>
  <si>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</si>
  <si>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</si>
  <si>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</si>
  <si>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</si>
  <si>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</si>
  <si>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</si>
  <si>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</si>
  <si>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</si>
  <si>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</si>
  <si>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</si>
  <si>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</si>
  <si>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</si>
  <si>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</si>
  <si>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</si>
  <si>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</si>
  <si>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</si>
  <si>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</si>
  <si>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</si>
  <si>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</si>
  <si>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</si>
  <si>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</si>
  <si>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</si>
  <si>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</si>
  <si>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</si>
  <si>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</si>
  <si>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</si>
  <si>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</si>
  <si>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</si>
  <si>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</si>
  <si>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</si>
  <si>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</si>
  <si>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</si>
  <si>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</si>
  <si>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</si>
  <si>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</si>
  <si>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</si>
  <si>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</si>
  <si>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</si>
  <si>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</si>
  <si>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</si>
  <si>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</si>
  <si>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</si>
  <si>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</si>
  <si>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</si>
  <si>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</si>
  <si>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</si>
  <si>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</si>
  <si>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</si>
  <si>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</si>
  <si>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</si>
  <si>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</si>
  <si>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</si>
  <si>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</si>
  <si>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</si>
  <si>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</si>
  <si>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</si>
  <si>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</si>
  <si>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</si>
  <si>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</si>
  <si>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</si>
  <si>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</si>
  <si>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</si>
  <si>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</si>
  <si>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</si>
  <si>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</si>
  <si>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</si>
  <si>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</si>
  <si>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</si>
  <si>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</si>
  <si>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</si>
  <si>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</si>
  <si>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</si>
  <si>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</si>
  <si>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</si>
  <si>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</si>
  <si>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</si>
  <si>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</si>
  <si>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</si>
  <si>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</si>
  <si>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</si>
  <si>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</si>
  <si>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</si>
  <si>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</si>
  <si>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</si>
  <si>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</si>
  <si>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</si>
  <si>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</si>
  <si>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</si>
  <si>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</si>
  <si>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</si>
  <si>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</si>
  <si>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</si>
  <si>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</si>
  <si>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</si>
  <si>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</si>
  <si>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</si>
  <si>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</si>
  <si>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</si>
  <si>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</si>
  <si>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</si>
  <si>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</si>
  <si>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</si>
  <si>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</si>
  <si>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</si>
  <si>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</si>
  <si>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</si>
  <si>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</si>
  <si>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</si>
  <si>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</si>
  <si>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</si>
  <si>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</si>
  <si>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</si>
  <si>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</si>
  <si>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</si>
  <si>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</si>
  <si>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</si>
  <si>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</si>
  <si>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</si>
  <si>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</si>
  <si>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</si>
  <si>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</si>
  <si>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</si>
  <si>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</si>
  <si>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</si>
  <si>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</si>
  <si>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</si>
  <si>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</si>
  <si>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</si>
  <si>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</si>
  <si>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</si>
  <si>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</si>
  <si>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</si>
  <si>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</si>
  <si>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</si>
  <si>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</si>
  <si>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</si>
  <si>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</si>
  <si>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</si>
  <si>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</si>
  <si>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</si>
  <si>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</si>
  <si>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</si>
  <si>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</si>
  <si>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</si>
  <si>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</si>
  <si>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</si>
  <si>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</si>
  <si>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</si>
  <si>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</si>
  <si>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</si>
  <si>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</si>
  <si>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</si>
  <si>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</si>
  <si>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</si>
  <si>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</si>
  <si>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</si>
  <si>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Данилова Наталья Александровна</t>
  </si>
  <si>
    <t>государственное бюджетное учреждение "Комплексный центр социального обслуживания населения" Весьегонского муниципального округа</t>
  </si>
  <si>
    <t xml:space="preserve">КОНДРАТЬЕВА ИРИНА ЛЕОНИДОВНА </t>
  </si>
  <si>
    <t>«31 »   июля 2020 г.</t>
  </si>
  <si>
    <t>Новикова Валентина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</si>
</sst>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12" zoomScaleNormal="100" zoomScaleSheetLayoutView="100" workbookViewId="0">
      <selection activeCell="A29" sqref="A29: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 x14ac:dyDescent="0.2">
      <c r="A1" t="s">
        <v>0</v>
      </c>
    </row>
    <row r="2" spans="1:13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3" t="s">
        <v>1</v>
      </c>
      <c r="F2" s="63"/>
      <c r="G2" s="63"/>
    </row>
    <row r="3" spans="1:13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4" t="s">
        <v>0</v>
      </c>
      <c r="F3" s="64" t="s">
        <v>0</v>
      </c>
      <c r="G3" s="64" t="s">
        <v>0</v>
      </c>
    </row>
    <row r="4" spans="1:13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4" t="s">
        <v>0</v>
      </c>
      <c r="F4" s="64" t="s">
        <v>0</v>
      </c>
      <c r="G4" s="64" t="s">
        <v>0</v>
      </c>
    </row>
    <row r="5" spans="1:13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65" t="s">
        <v>2</v>
      </c>
      <c r="F5" s="65"/>
      <c r="G5" s="65"/>
    </row>
    <row r="6" spans="1:13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65" t="s">
        <v>3</v>
      </c>
      <c r="F6" s="65"/>
      <c r="G6" s="65"/>
    </row>
    <row r="7" spans="1:13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6" t="s">
        <v>4</v>
      </c>
      <c r="F7" s="66"/>
      <c r="G7" s="66"/>
    </row>
    <row r="8" spans="1:13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7" t="s">
        <v>5</v>
      </c>
      <c r="F8" s="67"/>
      <c r="G8" s="67"/>
    </row>
    <row r="9" spans="1:13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2" t="s">
        <v>496</v>
      </c>
    </row>
    <row r="10" spans="1:13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13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6" t="s">
        <v>8</v>
      </c>
      <c r="F13" s="66"/>
      <c r="G13" s="66"/>
    </row>
    <row r="14" spans="1:13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7" t="s">
        <v>9</v>
      </c>
      <c r="F14" s="67"/>
      <c r="G14" s="67"/>
    </row>
    <row r="15" spans="1:13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2" t="s">
        <v>494</v>
      </c>
      <c r="H15" s="60"/>
      <c r="I15" s="60"/>
      <c r="J15" s="60"/>
      <c r="K15" s="60"/>
      <c r="L15" s="60"/>
      <c r="M15" s="60"/>
    </row>
    <row r="16" spans="1:13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6" t="s">
        <v>491</v>
      </c>
      <c r="F19" s="66"/>
      <c r="G19" s="66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7" t="s">
        <v>11</v>
      </c>
      <c r="F20" s="67"/>
      <c r="G20" s="67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61" t="s">
        <v>492</v>
      </c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 x14ac:dyDescent="0.2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 x14ac:dyDescent="0.2">
      <c r="A27" s="68" t="s">
        <v>493</v>
      </c>
      <c r="B27" s="66"/>
      <c r="C27" s="66"/>
      <c r="D27" s="66"/>
      <c r="E27" s="66"/>
      <c r="F27" s="66"/>
      <c r="G27" s="66"/>
    </row>
    <row r="28" spans="1:7" ht="12.75" customHeight="1" x14ac:dyDescent="0.2">
      <c r="A28" s="69" t="s">
        <v>14</v>
      </c>
      <c r="B28" s="69"/>
      <c r="C28" s="69"/>
      <c r="D28" s="69"/>
      <c r="E28" s="69"/>
      <c r="F28" s="69"/>
      <c r="G28" s="69"/>
    </row>
    <row r="29" spans="1:7" ht="18" customHeight="1" x14ac:dyDescent="0.2">
      <c r="A29" s="68" t="s">
        <v>485</v>
      </c>
      <c r="B29" s="66"/>
      <c r="C29" s="66"/>
      <c r="D29" s="66"/>
      <c r="E29" s="66"/>
      <c r="F29" s="66"/>
      <c r="G29" s="6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7" zoomScale="60" zoomScaleNormal="60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 x14ac:dyDescent="0.2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 x14ac:dyDescent="0.2">
      <c r="A4" s="73" t="s">
        <v>185</v>
      </c>
      <c r="B4" s="73" t="s">
        <v>186</v>
      </c>
      <c r="C4" s="73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 x14ac:dyDescent="0.2">
      <c r="A5" s="74"/>
      <c r="B5" s="74"/>
      <c r="C5" s="74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9"/>
      <c r="J5" s="79"/>
      <c r="K5" s="70" t="s">
        <v>486</v>
      </c>
      <c r="L5" s="70"/>
      <c r="M5" s="70" t="s">
        <v>487</v>
      </c>
      <c r="N5" s="70"/>
      <c r="O5" s="70" t="s">
        <v>488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 x14ac:dyDescent="0.2">
      <c r="A6" s="75"/>
      <c r="B6" s="75"/>
      <c r="C6" s="75"/>
      <c r="D6" s="75"/>
      <c r="E6" s="75"/>
      <c r="F6" s="75"/>
      <c r="G6" s="75"/>
      <c r="H6" s="75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22</v>
      </c>
      <c r="M8" s="5"/>
      <c r="N8" s="5">
        <f>L8</f>
        <v>22</v>
      </c>
      <c r="O8" s="5"/>
      <c r="P8" s="5">
        <f>L8</f>
        <v>22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78</v>
      </c>
      <c r="M9" s="5" t="s">
        <v>0</v>
      </c>
      <c r="N9" s="5">
        <f>L9</f>
        <v>78</v>
      </c>
      <c r="O9" s="5" t="s">
        <v>0</v>
      </c>
      <c r="P9" s="5">
        <f>N9</f>
        <v>78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78</v>
      </c>
      <c r="M10" s="5" t="s">
        <v>0</v>
      </c>
      <c r="N10" s="5">
        <f t="shared" ref="N10:N14" si="0">L10</f>
        <v>78</v>
      </c>
      <c r="O10" s="5" t="s">
        <v>0</v>
      </c>
      <c r="P10" s="5">
        <f t="shared" ref="P10:P13" si="1">N10</f>
        <v>78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74</v>
      </c>
      <c r="M11" s="5" t="s">
        <v>0</v>
      </c>
      <c r="N11" s="5">
        <f t="shared" si="0"/>
        <v>74</v>
      </c>
      <c r="O11" s="5" t="s">
        <v>0</v>
      </c>
      <c r="P11" s="5">
        <f t="shared" si="1"/>
        <v>74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11</v>
      </c>
      <c r="M13" s="5" t="s">
        <v>0</v>
      </c>
      <c r="N13" s="5">
        <f t="shared" si="0"/>
        <v>11</v>
      </c>
      <c r="O13" s="5" t="s">
        <v>0</v>
      </c>
      <c r="P13" s="5">
        <f t="shared" si="1"/>
        <v>11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828</v>
      </c>
      <c r="L15" s="5" t="s">
        <v>0</v>
      </c>
      <c r="M15" s="5">
        <f>K15</f>
        <v>828</v>
      </c>
      <c r="N15" s="5" t="s">
        <v>0</v>
      </c>
      <c r="O15" s="5">
        <f>M15</f>
        <v>828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100</v>
      </c>
      <c r="L16" s="5" t="s">
        <v>0</v>
      </c>
      <c r="M16" s="5">
        <f t="shared" ref="M16:M31" si="2">K16</f>
        <v>100</v>
      </c>
      <c r="N16" s="5" t="s">
        <v>0</v>
      </c>
      <c r="O16" s="5">
        <f t="shared" ref="O16:O31" si="3">M16</f>
        <v>100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30</v>
      </c>
      <c r="L17" s="5" t="s">
        <v>0</v>
      </c>
      <c r="M17" s="5">
        <f t="shared" si="2"/>
        <v>30</v>
      </c>
      <c r="N17" s="5" t="s">
        <v>0</v>
      </c>
      <c r="O17" s="5">
        <f t="shared" si="3"/>
        <v>30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136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475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600</v>
      </c>
      <c r="L20" s="5" t="s">
        <v>0</v>
      </c>
      <c r="M20" s="5">
        <f t="shared" si="2"/>
        <v>600</v>
      </c>
      <c r="N20" s="5" t="s">
        <v>0</v>
      </c>
      <c r="O20" s="5">
        <f t="shared" si="3"/>
        <v>600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22</v>
      </c>
      <c r="L21" s="5" t="s">
        <v>0</v>
      </c>
      <c r="M21" s="5">
        <f t="shared" si="2"/>
        <v>22</v>
      </c>
      <c r="N21" s="5" t="s">
        <v>0</v>
      </c>
      <c r="O21" s="5">
        <f t="shared" si="3"/>
        <v>22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22</v>
      </c>
      <c r="L22" s="5" t="s">
        <v>0</v>
      </c>
      <c r="M22" s="5">
        <f t="shared" si="2"/>
        <v>22</v>
      </c>
      <c r="N22" s="5" t="s">
        <v>0</v>
      </c>
      <c r="O22" s="5">
        <f t="shared" si="3"/>
        <v>22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22</v>
      </c>
      <c r="L23" s="5" t="s">
        <v>0</v>
      </c>
      <c r="M23" s="5">
        <f t="shared" si="2"/>
        <v>22</v>
      </c>
      <c r="N23" s="5" t="s">
        <v>0</v>
      </c>
      <c r="O23" s="5">
        <f t="shared" si="3"/>
        <v>22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10</v>
      </c>
      <c r="L25" s="5" t="s">
        <v>0</v>
      </c>
      <c r="M25" s="5">
        <f t="shared" si="2"/>
        <v>10</v>
      </c>
      <c r="N25" s="5" t="s">
        <v>0</v>
      </c>
      <c r="O25" s="5">
        <f t="shared" si="3"/>
        <v>10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21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8</v>
      </c>
      <c r="L28" s="5"/>
      <c r="M28" s="5">
        <f t="shared" si="2"/>
        <v>8</v>
      </c>
      <c r="N28" s="5"/>
      <c r="O28" s="5">
        <f t="shared" si="3"/>
        <v>8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Q4" sqref="Q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 x14ac:dyDescent="0.2">
      <c r="A3" s="80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 x14ac:dyDescent="0.2">
      <c r="A4" s="81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0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118" workbookViewId="0">
      <selection activeCell="L122" sqref="L12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 x14ac:dyDescent="0.2">
      <c r="A1" s="8" t="s">
        <v>0</v>
      </c>
    </row>
    <row r="2" spans="1:7" ht="34.700000000000003" customHeight="1" x14ac:dyDescent="0.2">
      <c r="A2" s="82" t="s">
        <v>90</v>
      </c>
      <c r="B2" s="82"/>
      <c r="C2" s="82"/>
      <c r="D2" s="82"/>
      <c r="E2" s="82"/>
      <c r="F2" s="82"/>
      <c r="G2" s="82"/>
    </row>
    <row r="3" spans="1:7" ht="29.85" customHeight="1" x14ac:dyDescent="0.2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 x14ac:dyDescent="0.2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14374932.52</v>
      </c>
      <c r="E6" s="11">
        <f t="shared" ref="E6:F6" si="0">E9+E20+E31+E42+E86+E97+E108+E119+E130+E141+E152+E163+E174+E218+E229+E240+E185+E196+E207+E53+E64+E75+E262+E251</f>
        <v>13498793.399999999</v>
      </c>
      <c r="F6" s="11">
        <f t="shared" si="0"/>
        <v>13498793.399999999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3916648.78</v>
      </c>
      <c r="E9" s="11">
        <f>D9</f>
        <v>3916648.78</v>
      </c>
      <c r="F9" s="11">
        <f>D9</f>
        <v>3916648.78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292802.21999999997</v>
      </c>
      <c r="E10" s="11">
        <f t="shared" ref="E10:F10" si="1">ROUND((E11*(E12/100*E13/100*E14/100)),2)</f>
        <v>292802.21999999997</v>
      </c>
      <c r="F10" s="11">
        <f t="shared" si="1"/>
        <v>292802.21999999997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120.9855131373</v>
      </c>
      <c r="E13" s="16">
        <f t="shared" ref="E13:E14" si="2">D13</f>
        <v>120.9855131373</v>
      </c>
      <c r="F13" s="16">
        <f t="shared" ref="F13:F14" si="3">D13</f>
        <v>120.9855131373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114.6579725774</v>
      </c>
      <c r="E14" s="16">
        <f t="shared" si="2"/>
        <v>114.6579725774</v>
      </c>
      <c r="F14" s="16">
        <f t="shared" si="3"/>
        <v>114.6579725774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22</v>
      </c>
      <c r="E15" s="11">
        <f>D15</f>
        <v>22</v>
      </c>
      <c r="F15" s="11">
        <f>D15</f>
        <v>22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114772.73</v>
      </c>
      <c r="E16" s="11">
        <f>D16</f>
        <v>114772.73</v>
      </c>
      <c r="F16" s="11">
        <f>E16</f>
        <v>114772.73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22</v>
      </c>
      <c r="E17" s="11">
        <f>D17</f>
        <v>22</v>
      </c>
      <c r="F17" s="11">
        <f>D17</f>
        <v>22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1861936.4399999997</v>
      </c>
      <c r="E20" s="11">
        <f>D20</f>
        <v>1861936.4399999997</v>
      </c>
      <c r="F20" s="11">
        <f>D20</f>
        <v>1861936.4399999997</v>
      </c>
      <c r="G20" s="48" t="s">
        <v>124</v>
      </c>
      <c r="I20">
        <f>D20+D31+D42+D53+D64+D75+D152+D163+D174+D185+D196+D207</f>
        <v>7951233.4799999995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27128.67</v>
      </c>
      <c r="E21" s="11">
        <f t="shared" ref="E21" si="4">ROUND((E22*(E23/100*E24/100*E25/100)),2)</f>
        <v>27128.67</v>
      </c>
      <c r="F21" s="11">
        <f t="shared" ref="F21" si="5">ROUND((F22*(F23/100*F24/100*F25/100)),2)</f>
        <v>27128.67</v>
      </c>
      <c r="G21" s="48" t="s">
        <v>125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95.123376850100001</v>
      </c>
      <c r="E24" s="11">
        <f t="shared" si="6"/>
        <v>95.123376850100001</v>
      </c>
      <c r="F24" s="11">
        <f t="shared" si="7"/>
        <v>95.123376850100001</v>
      </c>
      <c r="G24" s="42" t="s">
        <v>0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118.16848783179999</v>
      </c>
      <c r="E25" s="11">
        <f t="shared" si="6"/>
        <v>118.16848783179999</v>
      </c>
      <c r="F25" s="11">
        <f t="shared" si="7"/>
        <v>118.16848783179999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78</v>
      </c>
      <c r="E26" s="11">
        <f t="shared" si="6"/>
        <v>78</v>
      </c>
      <c r="F26" s="11">
        <f t="shared" si="7"/>
        <v>78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3257.69</v>
      </c>
      <c r="E27" s="11">
        <f>D27</f>
        <v>3257.69</v>
      </c>
      <c r="F27" s="11">
        <f>D27</f>
        <v>3257.69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78</v>
      </c>
      <c r="E28" s="11">
        <f>D28</f>
        <v>78</v>
      </c>
      <c r="F28" s="11">
        <f>D28</f>
        <v>78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1973408.58</v>
      </c>
      <c r="E31" s="11">
        <f>D31</f>
        <v>1973408.58</v>
      </c>
      <c r="F31" s="11">
        <f>D31</f>
        <v>1973408.58</v>
      </c>
      <c r="G31" s="48" t="s">
        <v>127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25300.11</v>
      </c>
      <c r="E32" s="11">
        <f t="shared" ref="E32" si="8">ROUND((E33*(E34/100*E35/100*E36/100)),2)</f>
        <v>25300.11</v>
      </c>
      <c r="F32" s="11">
        <f t="shared" ref="F32" si="9">ROUND((F33*(F34/100*F35/100*F36/100)),2)</f>
        <v>25300.11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96.941348424599994</v>
      </c>
      <c r="E35" s="11">
        <f t="shared" si="10"/>
        <v>96.941348424599994</v>
      </c>
      <c r="F35" s="11">
        <f t="shared" si="11"/>
        <v>96.941348424599994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113.6402922633</v>
      </c>
      <c r="E36" s="11">
        <f t="shared" si="10"/>
        <v>113.6402922633</v>
      </c>
      <c r="F36" s="11">
        <f t="shared" si="11"/>
        <v>113.6402922633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78</v>
      </c>
      <c r="E37" s="11">
        <f t="shared" si="10"/>
        <v>78</v>
      </c>
      <c r="F37" s="11">
        <f t="shared" si="11"/>
        <v>78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/>
      <c r="E38" s="11"/>
      <c r="F38" s="11"/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1872295.46</v>
      </c>
      <c r="E42" s="11">
        <f>D42</f>
        <v>1872295.46</v>
      </c>
      <c r="F42" s="11">
        <f>D42</f>
        <v>1872295.46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25301.29</v>
      </c>
      <c r="E43" s="11">
        <f t="shared" ref="E43" si="12">ROUND((E44*(E45/100*E46/100*E47/100)),2)</f>
        <v>25301.29</v>
      </c>
      <c r="F43" s="11">
        <f t="shared" ref="F43" si="13">ROUND((F44*(F45/100*F46/100*F47/100)),2)</f>
        <v>25301.29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98.965671018600005</v>
      </c>
      <c r="E46" s="11">
        <f t="shared" si="14"/>
        <v>98.965671018600005</v>
      </c>
      <c r="F46" s="11">
        <f t="shared" si="15"/>
        <v>98.965671018600005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113.9624636121</v>
      </c>
      <c r="E47" s="11">
        <f t="shared" si="14"/>
        <v>113.9624636121</v>
      </c>
      <c r="F47" s="11">
        <f t="shared" si="15"/>
        <v>113.9624636121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74</v>
      </c>
      <c r="E48" s="11">
        <f t="shared" si="14"/>
        <v>74</v>
      </c>
      <c r="F48" s="11">
        <f t="shared" si="15"/>
        <v>74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279468.86</v>
      </c>
      <c r="E64" s="11">
        <f>D64</f>
        <v>279468.86</v>
      </c>
      <c r="F64" s="11">
        <f>D64</f>
        <v>279468.86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25406.26</v>
      </c>
      <c r="E65" s="11">
        <f t="shared" ref="E65:F65" si="19">ROUND((E66*(E67/100*E68/100*E69/100)),2)</f>
        <v>25406.26</v>
      </c>
      <c r="F65" s="11">
        <f t="shared" si="19"/>
        <v>25406.26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110.0947695191</v>
      </c>
      <c r="E68" s="11">
        <f t="shared" si="20"/>
        <v>110.0947695191</v>
      </c>
      <c r="F68" s="11">
        <f t="shared" si="21"/>
        <v>110.0947695191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112.3923814549</v>
      </c>
      <c r="E69" s="11">
        <f t="shared" si="20"/>
        <v>112.3923814549</v>
      </c>
      <c r="F69" s="11">
        <f t="shared" si="21"/>
        <v>112.3923814549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11</v>
      </c>
      <c r="E70" s="11">
        <f t="shared" si="20"/>
        <v>11</v>
      </c>
      <c r="F70" s="11">
        <f t="shared" si="21"/>
        <v>11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7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7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618408.36</v>
      </c>
      <c r="E86" s="11">
        <f>D86</f>
        <v>618408.36</v>
      </c>
      <c r="F86" s="11">
        <f>D86</f>
        <v>618408.36</v>
      </c>
      <c r="G86" s="48" t="s">
        <v>142</v>
      </c>
    </row>
    <row r="87" spans="1:7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746.87</v>
      </c>
      <c r="E87" s="11">
        <f t="shared" ref="E87" si="25">ROUND((E88*(E89/100*E90/100*E91/100)),2)</f>
        <v>746.87</v>
      </c>
      <c r="F87" s="11">
        <f t="shared" ref="F87" si="26">ROUND((F88*(F89/100*F90/100*F91/100)),2)</f>
        <v>746.87</v>
      </c>
      <c r="G87" s="48" t="s">
        <v>143</v>
      </c>
    </row>
    <row r="88" spans="1:7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7" ht="12.75" customHeight="1" x14ac:dyDescent="0.2">
      <c r="A90" s="51" t="s">
        <v>342</v>
      </c>
      <c r="B90" s="19" t="s">
        <v>114</v>
      </c>
      <c r="C90" s="18" t="s">
        <v>112</v>
      </c>
      <c r="D90" s="15">
        <v>124.93248610009999</v>
      </c>
      <c r="E90" s="11">
        <f t="shared" si="27"/>
        <v>124.93248610009999</v>
      </c>
      <c r="F90" s="11">
        <f t="shared" si="28"/>
        <v>124.93248610009999</v>
      </c>
      <c r="G90" s="42" t="s">
        <v>0</v>
      </c>
    </row>
    <row r="91" spans="1:7" ht="12.75" customHeight="1" x14ac:dyDescent="0.2">
      <c r="A91" s="51" t="s">
        <v>343</v>
      </c>
      <c r="B91" s="19" t="s">
        <v>116</v>
      </c>
      <c r="C91" s="18" t="s">
        <v>112</v>
      </c>
      <c r="D91" s="15">
        <v>119.9764968846</v>
      </c>
      <c r="E91" s="11">
        <f t="shared" si="27"/>
        <v>119.9764968846</v>
      </c>
      <c r="F91" s="11">
        <f t="shared" si="28"/>
        <v>119.9764968846</v>
      </c>
      <c r="G91" s="42" t="s">
        <v>0</v>
      </c>
    </row>
    <row r="92" spans="1:7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828</v>
      </c>
      <c r="E92" s="11">
        <f t="shared" si="27"/>
        <v>828</v>
      </c>
      <c r="F92" s="11">
        <f t="shared" si="28"/>
        <v>828</v>
      </c>
      <c r="G92" s="42" t="s">
        <v>0</v>
      </c>
    </row>
    <row r="93" spans="1:7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74687</v>
      </c>
      <c r="E97" s="11">
        <f>D97</f>
        <v>74687</v>
      </c>
      <c r="F97" s="11">
        <f>D97</f>
        <v>74687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746.87</v>
      </c>
      <c r="E98" s="11">
        <f t="shared" ref="E98" si="29">ROUND((E99*(E100/100*E101/100*E102/100)),2)</f>
        <v>746.87</v>
      </c>
      <c r="F98" s="11">
        <f t="shared" ref="F98" si="30">ROUND((F99*(F100/100*F101/100*F102/100)),2)</f>
        <v>746.87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3">D90</f>
        <v>124.93248610009999</v>
      </c>
      <c r="E101" s="11">
        <f t="shared" si="31"/>
        <v>124.93248610009999</v>
      </c>
      <c r="F101" s="11">
        <f t="shared" si="32"/>
        <v>124.93248610009999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3"/>
        <v>119.9764968846</v>
      </c>
      <c r="E102" s="11">
        <f t="shared" si="31"/>
        <v>119.9764968846</v>
      </c>
      <c r="F102" s="11">
        <f t="shared" si="32"/>
        <v>119.9764968846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100</v>
      </c>
      <c r="E103" s="11">
        <f t="shared" si="31"/>
        <v>100</v>
      </c>
      <c r="F103" s="11">
        <f t="shared" si="32"/>
        <v>100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22406.1</v>
      </c>
      <c r="E108" s="11">
        <f>D108</f>
        <v>22406.1</v>
      </c>
      <c r="F108" s="11">
        <f>D108</f>
        <v>22406.1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746.87</v>
      </c>
      <c r="E109" s="11">
        <f t="shared" ref="E109" si="34">ROUND((E110*(E111/100*E112/100*E113/100)),2)</f>
        <v>746.87</v>
      </c>
      <c r="F109" s="11">
        <f t="shared" ref="F109" si="35">ROUND((F110*(F111/100*F112/100*F113/100)),2)</f>
        <v>746.87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38">D90</f>
        <v>124.93248610009999</v>
      </c>
      <c r="E112" s="11">
        <f t="shared" si="36"/>
        <v>124.93248610009999</v>
      </c>
      <c r="F112" s="11">
        <f t="shared" si="37"/>
        <v>124.93248610009999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38"/>
        <v>119.9764968846</v>
      </c>
      <c r="E113" s="11">
        <f t="shared" si="36"/>
        <v>119.9764968846</v>
      </c>
      <c r="F113" s="11">
        <f t="shared" si="37"/>
        <v>119.9764968846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30</v>
      </c>
      <c r="E114" s="11">
        <f t="shared" si="36"/>
        <v>30</v>
      </c>
      <c r="F114" s="11">
        <f t="shared" si="37"/>
        <v>30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101574.32</v>
      </c>
      <c r="E119" s="11">
        <v>0</v>
      </c>
      <c r="F119" s="11">
        <v>0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746.87</v>
      </c>
      <c r="E120" s="11">
        <f t="shared" ref="E120:F120" si="39">ROUND((E121*(E122/100*E123/100*E124/100)),2)</f>
        <v>746.87</v>
      </c>
      <c r="F120" s="11">
        <f t="shared" si="39"/>
        <v>746.87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0">D122</f>
        <v>100</v>
      </c>
      <c r="F122" s="11">
        <f t="shared" ref="F122:F124" si="41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2">D90</f>
        <v>124.93248610009999</v>
      </c>
      <c r="E123" s="11">
        <f t="shared" si="40"/>
        <v>124.93248610009999</v>
      </c>
      <c r="F123" s="11">
        <f t="shared" si="41"/>
        <v>124.93248610009999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2"/>
        <v>119.9764968846</v>
      </c>
      <c r="E124" s="11">
        <f t="shared" si="40"/>
        <v>119.9764968846</v>
      </c>
      <c r="F124" s="11">
        <f t="shared" si="41"/>
        <v>119.9764968846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136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354763.25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746.87</v>
      </c>
      <c r="E131" s="11">
        <f t="shared" ref="E131:F131" si="43">ROUND((E132*(E133/100*E134/100*E135/100)),2)</f>
        <v>746.87</v>
      </c>
      <c r="F131" s="11">
        <f t="shared" si="43"/>
        <v>746.87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4">D133</f>
        <v>100</v>
      </c>
      <c r="F133" s="11">
        <f t="shared" ref="F133:F135" si="45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46">D90</f>
        <v>124.93248610009999</v>
      </c>
      <c r="E134" s="11">
        <f t="shared" si="44"/>
        <v>124.93248610009999</v>
      </c>
      <c r="F134" s="11">
        <f t="shared" si="45"/>
        <v>124.93248610009999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46"/>
        <v>119.9764968846</v>
      </c>
      <c r="E135" s="11">
        <f t="shared" si="44"/>
        <v>119.9764968846</v>
      </c>
      <c r="F135" s="11">
        <f t="shared" si="45"/>
        <v>119.9764968846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475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448122</v>
      </c>
      <c r="E141" s="11">
        <f>D141</f>
        <v>448122</v>
      </c>
      <c r="F141" s="11">
        <f>D141</f>
        <v>448122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746.87</v>
      </c>
      <c r="E142" s="11">
        <f t="shared" ref="E142:F142" si="47">ROUND((E143*(E144/100*E145/100*E146/100)),2)</f>
        <v>746.87</v>
      </c>
      <c r="F142" s="11">
        <f t="shared" si="47"/>
        <v>746.87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0">D90</f>
        <v>124.93248610009999</v>
      </c>
      <c r="E145" s="11">
        <f t="shared" si="48"/>
        <v>124.93248610009999</v>
      </c>
      <c r="F145" s="11">
        <f t="shared" si="49"/>
        <v>124.93248610009999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0"/>
        <v>119.9764968846</v>
      </c>
      <c r="E146" s="11">
        <f t="shared" si="48"/>
        <v>119.9764968846</v>
      </c>
      <c r="F146" s="11">
        <f t="shared" si="49"/>
        <v>119.9764968846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600</v>
      </c>
      <c r="E147" s="11">
        <f t="shared" si="48"/>
        <v>600</v>
      </c>
      <c r="F147" s="11">
        <f t="shared" si="49"/>
        <v>600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596830.74</v>
      </c>
      <c r="E152" s="11">
        <f>D152</f>
        <v>596830.74</v>
      </c>
      <c r="F152" s="11">
        <f>D152</f>
        <v>596830.74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27128.67</v>
      </c>
      <c r="E153" s="11">
        <f t="shared" ref="E153:F153" si="51">ROUND((E154*(E155/100*E156/100*E157/100)),2)</f>
        <v>27128.67</v>
      </c>
      <c r="F153" s="11">
        <f t="shared" si="51"/>
        <v>27128.67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4">D24</f>
        <v>95.123376850100001</v>
      </c>
      <c r="E156" s="11">
        <f t="shared" si="52"/>
        <v>95.123376850100001</v>
      </c>
      <c r="F156" s="11">
        <f t="shared" si="53"/>
        <v>95.123376850100001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4"/>
        <v>118.16848783179999</v>
      </c>
      <c r="E157" s="11">
        <f t="shared" si="52"/>
        <v>118.16848783179999</v>
      </c>
      <c r="F157" s="11">
        <f t="shared" si="53"/>
        <v>118.16848783179999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22</v>
      </c>
      <c r="E158" s="11">
        <f t="shared" si="52"/>
        <v>22</v>
      </c>
      <c r="F158" s="11">
        <f t="shared" si="53"/>
        <v>22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556602.42000000004</v>
      </c>
      <c r="E163" s="11">
        <f>D163</f>
        <v>556602.42000000004</v>
      </c>
      <c r="F163" s="11">
        <f>D163</f>
        <v>556602.42000000004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25300.11</v>
      </c>
      <c r="E164" s="11">
        <f t="shared" ref="E164:F164" si="55">ROUND((E165*(E166/100*E167/100*E168/100)),2)</f>
        <v>25300.11</v>
      </c>
      <c r="F164" s="11">
        <f t="shared" si="55"/>
        <v>25300.11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58">D35</f>
        <v>96.941348424599994</v>
      </c>
      <c r="E167" s="11">
        <f t="shared" si="56"/>
        <v>96.941348424599994</v>
      </c>
      <c r="F167" s="11">
        <f t="shared" si="57"/>
        <v>96.941348424599994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58"/>
        <v>113.6402922633</v>
      </c>
      <c r="E168" s="11">
        <f t="shared" si="56"/>
        <v>113.6402922633</v>
      </c>
      <c r="F168" s="11">
        <f t="shared" si="57"/>
        <v>113.6402922633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22</v>
      </c>
      <c r="E169" s="11">
        <f t="shared" si="56"/>
        <v>22</v>
      </c>
      <c r="F169" s="11">
        <f t="shared" si="57"/>
        <v>22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556628.38</v>
      </c>
      <c r="E174" s="11">
        <f>D174</f>
        <v>556628.38</v>
      </c>
      <c r="F174" s="11">
        <f>D174</f>
        <v>556628.38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25301.29</v>
      </c>
      <c r="E175" s="11">
        <f t="shared" ref="E175:F175" si="59">ROUND((E176*(E177/100*E178/100*E179/100)),2)</f>
        <v>25301.29</v>
      </c>
      <c r="F175" s="11">
        <f t="shared" si="59"/>
        <v>25301.29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2">D46</f>
        <v>98.965671018600005</v>
      </c>
      <c r="E178" s="11">
        <f t="shared" si="60"/>
        <v>98.965671018600005</v>
      </c>
      <c r="F178" s="11">
        <f t="shared" si="61"/>
        <v>98.965671018600005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2"/>
        <v>113.9624636121</v>
      </c>
      <c r="E179" s="11">
        <f t="shared" si="60"/>
        <v>113.9624636121</v>
      </c>
      <c r="F179" s="11">
        <f t="shared" si="61"/>
        <v>113.9624636121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22</v>
      </c>
      <c r="E180" s="11">
        <f t="shared" si="60"/>
        <v>22</v>
      </c>
      <c r="F180" s="11">
        <f t="shared" si="61"/>
        <v>22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3">ROUND((E187*(E188/100*E189/100*E190/100)),2)</f>
        <v>0</v>
      </c>
      <c r="F186" s="11">
        <f t="shared" si="63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4">D188</f>
        <v>0</v>
      </c>
      <c r="F188" s="11">
        <f t="shared" ref="F188:F191" si="65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6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254062.59999999998</v>
      </c>
      <c r="E196" s="11">
        <f>D196</f>
        <v>254062.59999999998</v>
      </c>
      <c r="F196" s="11">
        <f>D196</f>
        <v>254062.59999999998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25406.26</v>
      </c>
      <c r="E197" s="11">
        <f t="shared" ref="E197:F197" si="67">ROUND((E198*(E199/100*E200/100*E201/100)),2)</f>
        <v>25406.26</v>
      </c>
      <c r="F197" s="11">
        <f t="shared" si="67"/>
        <v>25406.26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0">D68</f>
        <v>110.0947695191</v>
      </c>
      <c r="E200" s="11">
        <f t="shared" si="68"/>
        <v>110.0947695191</v>
      </c>
      <c r="F200" s="11">
        <f t="shared" si="69"/>
        <v>110.0947695191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0"/>
        <v>112.3923814549</v>
      </c>
      <c r="E201" s="11">
        <f t="shared" si="68"/>
        <v>112.3923814549</v>
      </c>
      <c r="F201" s="11">
        <f t="shared" si="69"/>
        <v>112.3923814549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10</v>
      </c>
      <c r="E202" s="11">
        <f t="shared" si="68"/>
        <v>10</v>
      </c>
      <c r="F202" s="11">
        <f t="shared" si="69"/>
        <v>10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71">ROUND((E209*(E210/100*E211/100*E212/100)),2)</f>
        <v>0</v>
      </c>
      <c r="F208" s="11">
        <f t="shared" si="71"/>
        <v>0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72">D210</f>
        <v>0</v>
      </c>
      <c r="F210" s="11">
        <f t="shared" ref="F210:F213" si="73">D210</f>
        <v>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4">D79</f>
        <v>0</v>
      </c>
      <c r="E211" s="11">
        <f t="shared" si="72"/>
        <v>0</v>
      </c>
      <c r="F211" s="11">
        <f t="shared" si="73"/>
        <v>0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4"/>
        <v>0</v>
      </c>
      <c r="E212" s="11">
        <f t="shared" si="72"/>
        <v>0</v>
      </c>
      <c r="F212" s="11">
        <f t="shared" si="73"/>
        <v>0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2"/>
        <v>0</v>
      </c>
      <c r="F213" s="11">
        <f t="shared" si="73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419801.55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19990.55</v>
      </c>
      <c r="E219" s="11">
        <f t="shared" ref="E219:F219" si="75">ROUND((E220*(E221/100*E222/100*E223/100)),2)</f>
        <v>19990.55</v>
      </c>
      <c r="F219" s="11">
        <f t="shared" si="75"/>
        <v>19990.55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6">D221</f>
        <v>100</v>
      </c>
      <c r="F221" s="11">
        <f t="shared" ref="F221:F223" si="77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53.045082765499998</v>
      </c>
      <c r="E222" s="11">
        <f t="shared" si="76"/>
        <v>53.045082765499998</v>
      </c>
      <c r="F222" s="11">
        <f t="shared" si="77"/>
        <v>53.045082765499998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112.9367402638</v>
      </c>
      <c r="E223" s="11">
        <f t="shared" si="76"/>
        <v>112.9367402638</v>
      </c>
      <c r="F223" s="11">
        <f t="shared" si="77"/>
        <v>112.9367402638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21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467287.68</v>
      </c>
      <c r="E229" s="11">
        <f>D229</f>
        <v>467287.68</v>
      </c>
      <c r="F229" s="11">
        <f>D229</f>
        <v>467287.68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58410.96</v>
      </c>
      <c r="E230" s="11">
        <f t="shared" ref="E230:F230" si="78">ROUND((E231*(E232/100*E233/100*E234/100)),2)</f>
        <v>58410.96</v>
      </c>
      <c r="F230" s="11">
        <f t="shared" si="78"/>
        <v>58410.96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847.98838235180006</v>
      </c>
      <c r="E233" s="11">
        <f t="shared" si="79"/>
        <v>847.98838235180006</v>
      </c>
      <c r="F233" s="11">
        <f t="shared" si="80"/>
        <v>847.98838235180006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112.71826361620001</v>
      </c>
      <c r="E234" s="11">
        <f t="shared" si="79"/>
        <v>112.71826361620001</v>
      </c>
      <c r="F234" s="11">
        <f t="shared" si="80"/>
        <v>112.71826361620001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8</v>
      </c>
      <c r="E235" s="11">
        <f t="shared" si="79"/>
        <v>8</v>
      </c>
      <c r="F235" s="11">
        <f t="shared" si="80"/>
        <v>8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746.87</v>
      </c>
      <c r="E241" s="11">
        <f t="shared" ref="E241:F241" si="81">ROUND((E242*(E243/100*E244/100*E245/100)),2)</f>
        <v>746.87</v>
      </c>
      <c r="F241" s="11">
        <f t="shared" si="81"/>
        <v>746.87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4">D90</f>
        <v>124.93248610009999</v>
      </c>
      <c r="E244" s="11">
        <f t="shared" si="82"/>
        <v>124.93248610009999</v>
      </c>
      <c r="F244" s="11">
        <f t="shared" si="83"/>
        <v>124.93248610009999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4"/>
        <v>119.9764968846</v>
      </c>
      <c r="E245" s="11">
        <f t="shared" si="82"/>
        <v>119.9764968846</v>
      </c>
      <c r="F245" s="11">
        <f t="shared" si="83"/>
        <v>119.9764968846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746.87</v>
      </c>
      <c r="E252" s="11">
        <f t="shared" ref="E252:F252" si="85">ROUND((E253*(E254/100*E255/100*E256/100)),2)</f>
        <v>746.87</v>
      </c>
      <c r="F252" s="11">
        <f t="shared" si="85"/>
        <v>746.87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88">D90</f>
        <v>124.93248610009999</v>
      </c>
      <c r="E255" s="11">
        <f t="shared" si="86"/>
        <v>124.93248610009999</v>
      </c>
      <c r="F255" s="11">
        <f t="shared" si="87"/>
        <v>124.93248610009999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88"/>
        <v>119.9764968846</v>
      </c>
      <c r="E256" s="11">
        <f t="shared" si="86"/>
        <v>119.9764968846</v>
      </c>
      <c r="F256" s="11">
        <f t="shared" si="87"/>
        <v>119.9764968846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746.87</v>
      </c>
      <c r="E263" s="11">
        <f t="shared" ref="E263:F263" si="89">ROUND((E264*(E265/100*E266/100*E267/100)),2)</f>
        <v>746.87</v>
      </c>
      <c r="F263" s="11">
        <f t="shared" si="89"/>
        <v>746.87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2">D255</f>
        <v>124.93248610009999</v>
      </c>
      <c r="E266" s="11">
        <f t="shared" si="90"/>
        <v>124.93248610009999</v>
      </c>
      <c r="F266" s="11">
        <f t="shared" si="91"/>
        <v>124.93248610009999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2"/>
        <v>119.9764968846</v>
      </c>
      <c r="E267" s="11">
        <f t="shared" si="90"/>
        <v>119.9764968846</v>
      </c>
      <c r="F267" s="11">
        <f t="shared" si="91"/>
        <v>119.9764968846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813126.48000000045</v>
      </c>
      <c r="E271" s="11">
        <f>D271</f>
        <v>813126.48000000045</v>
      </c>
      <c r="F271" s="11">
        <f>D271</f>
        <v>813126.48000000045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15188059</v>
      </c>
      <c r="E273" s="11">
        <f>E271+E6</f>
        <v>14311919.879999999</v>
      </c>
      <c r="F273" s="11">
        <f>F271+F6</f>
        <v>14311919.879999999</v>
      </c>
      <c r="G273" s="19" t="s">
        <v>165</v>
      </c>
    </row>
    <row r="275" spans="1:7" x14ac:dyDescent="0.2">
      <c r="D275">
        <v>15188059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1" t="s">
        <v>166</v>
      </c>
      <c r="B2" s="71"/>
      <c r="C2" s="71"/>
    </row>
    <row r="3" spans="1:3" ht="11.45" customHeight="1" x14ac:dyDescent="0.2">
      <c r="A3" s="64" t="s">
        <v>0</v>
      </c>
      <c r="B3" s="64"/>
      <c r="C3" s="64"/>
    </row>
    <row r="4" spans="1:3" ht="21.6" customHeight="1" x14ac:dyDescent="0.2">
      <c r="A4" s="64" t="s">
        <v>167</v>
      </c>
      <c r="B4" s="64"/>
      <c r="C4" s="64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4" t="s">
        <v>0</v>
      </c>
      <c r="B8" s="64"/>
      <c r="C8" s="64"/>
    </row>
    <row r="9" spans="1:3" ht="21.6" customHeight="1" x14ac:dyDescent="0.2">
      <c r="A9" s="84" t="s">
        <v>174</v>
      </c>
      <c r="B9" s="84"/>
      <c r="C9" s="84"/>
    </row>
    <row r="10" spans="1:3" ht="12.75" customHeight="1" x14ac:dyDescent="0.2">
      <c r="A10" s="9" t="s">
        <v>34</v>
      </c>
      <c r="B10" s="85" t="s">
        <v>175</v>
      </c>
      <c r="C10" s="85"/>
    </row>
    <row r="11" spans="1:3" ht="12.75" customHeight="1" x14ac:dyDescent="0.2">
      <c r="A11" s="9" t="s">
        <v>35</v>
      </c>
      <c r="B11" s="85" t="s">
        <v>176</v>
      </c>
      <c r="C11" s="85"/>
    </row>
    <row r="12" spans="1:3" ht="11.45" customHeight="1" x14ac:dyDescent="0.2">
      <c r="A12" s="64" t="s">
        <v>0</v>
      </c>
      <c r="B12" s="64"/>
      <c r="C12" s="64"/>
    </row>
    <row r="13" spans="1:3" ht="21.6" customHeight="1" x14ac:dyDescent="0.2">
      <c r="A13" s="84" t="s">
        <v>177</v>
      </c>
      <c r="B13" s="84"/>
      <c r="C13" s="84"/>
    </row>
    <row r="14" spans="1:3" ht="12.75" customHeight="1" x14ac:dyDescent="0.2">
      <c r="A14" s="9" t="s">
        <v>34</v>
      </c>
      <c r="B14" s="85" t="s">
        <v>178</v>
      </c>
      <c r="C14" s="85"/>
    </row>
    <row r="15" spans="1:3" ht="11.45" customHeight="1" x14ac:dyDescent="0.2">
      <c r="A15" s="64" t="s">
        <v>0</v>
      </c>
      <c r="B15" s="64"/>
      <c r="C15" s="64"/>
    </row>
    <row r="16" spans="1:3" ht="29.45" customHeight="1" x14ac:dyDescent="0.2">
      <c r="A16" s="71" t="s">
        <v>179</v>
      </c>
      <c r="B16" s="71"/>
      <c r="C16" s="71"/>
    </row>
    <row r="17" spans="1:3" ht="10.35" customHeight="1" x14ac:dyDescent="0.2">
      <c r="A17" s="82" t="s">
        <v>0</v>
      </c>
      <c r="B17" s="82"/>
      <c r="C17" s="82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2020-07-31T13:06:41Z</dcterms:modified>
</cp:coreProperties>
</file>